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1072" windowHeight="7248" activeTab="1"/>
  </bookViews>
  <sheets>
    <sheet name="Балдаурен гос яз" sheetId="4" r:id="rId1"/>
    <sheet name="Балдаурен рус" sheetId="3"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3" i="4" l="1"/>
  <c r="E32" i="4"/>
  <c r="E30" i="4"/>
  <c r="E29" i="4"/>
  <c r="C28" i="4"/>
  <c r="E26" i="4"/>
  <c r="E25" i="4"/>
  <c r="D25" i="4"/>
  <c r="C25" i="4"/>
  <c r="D22" i="4"/>
  <c r="C22" i="4"/>
  <c r="E21" i="4"/>
  <c r="E20" i="4"/>
  <c r="E22" i="4" s="1"/>
  <c r="D19" i="4"/>
  <c r="C19" i="4"/>
  <c r="E18" i="4"/>
  <c r="E17" i="4"/>
  <c r="E19" i="4" s="1"/>
  <c r="E15" i="4"/>
  <c r="E13" i="4" s="1"/>
  <c r="E12" i="4" s="1"/>
  <c r="D15" i="4"/>
  <c r="C15" i="4"/>
  <c r="D13" i="4"/>
  <c r="D12" i="4" s="1"/>
  <c r="C13" i="4"/>
  <c r="C12" i="4"/>
  <c r="E29" i="3"/>
  <c r="E13" i="3"/>
  <c r="C13" i="3"/>
  <c r="E30" i="3"/>
  <c r="E33" i="3"/>
  <c r="E26" i="3"/>
  <c r="C28" i="3"/>
  <c r="E20" i="3"/>
  <c r="E17" i="3"/>
  <c r="C25" i="3" l="1"/>
  <c r="D22" i="3"/>
  <c r="C22" i="3"/>
  <c r="E32" i="3"/>
  <c r="D25" i="3" l="1"/>
  <c r="E25" i="3"/>
  <c r="D15" i="3"/>
  <c r="E15" i="3"/>
  <c r="D19" i="3"/>
  <c r="C15" i="3"/>
  <c r="C12" i="3" s="1"/>
  <c r="D13" i="3" l="1"/>
  <c r="D12" i="3" s="1"/>
  <c r="E12" i="3"/>
  <c r="J23" i="4"/>
  <c r="J24" i="4"/>
  <c r="E18" i="3" l="1"/>
  <c r="E19" i="3" s="1"/>
  <c r="E21" i="3"/>
  <c r="E22" i="3" s="1"/>
  <c r="C19" i="3" l="1"/>
</calcChain>
</file>

<file path=xl/sharedStrings.xml><?xml version="1.0" encoding="utf-8"?>
<sst xmlns="http://schemas.openxmlformats.org/spreadsheetml/2006/main" count="114" uniqueCount="67">
  <si>
    <t>в том числе:</t>
  </si>
  <si>
    <t>из них:</t>
  </si>
  <si>
    <t>тыс. тенге</t>
  </si>
  <si>
    <t>единиц</t>
  </si>
  <si>
    <t>штатная численность</t>
  </si>
  <si>
    <t>2. Налоги и другие обязательные платежи в бюджет</t>
  </si>
  <si>
    <r>
      <t xml:space="preserve">3. Коммунальные расходы 
</t>
    </r>
    <r>
      <rPr>
        <i/>
        <sz val="12"/>
        <color theme="1"/>
        <rFont val="Arial Narrow"/>
        <family val="2"/>
        <charset val="204"/>
      </rPr>
      <t>(свет, вода, отопление, связь,интернет, ареднда помещений и др.)</t>
    </r>
  </si>
  <si>
    <t>4. Текущий ремонт помещений и оборудования</t>
  </si>
  <si>
    <r>
      <t xml:space="preserve">5. Капитальные расходы 
</t>
    </r>
    <r>
      <rPr>
        <i/>
        <sz val="12"/>
        <color theme="1"/>
        <rFont val="Arial Narrow"/>
        <family val="2"/>
        <charset val="204"/>
      </rPr>
      <t>(капительный ремонт, приобретение основных средств)</t>
    </r>
  </si>
  <si>
    <t>чел.</t>
  </si>
  <si>
    <t>2. Всего расходы, тыс.тенге</t>
  </si>
  <si>
    <t>3. Фонд заработной платы</t>
  </si>
  <si>
    <t>факт</t>
  </si>
  <si>
    <t>Основные показатели финансовой деятельности организации образования</t>
  </si>
  <si>
    <t>(наименование организации образования)</t>
  </si>
  <si>
    <t>Периодичность: ежеквартально</t>
  </si>
  <si>
    <t>ед. изм.</t>
  </si>
  <si>
    <t>годовой план</t>
  </si>
  <si>
    <t>план на период</t>
  </si>
  <si>
    <t>1. Среднегодовой контингент обучающиеся</t>
  </si>
  <si>
    <t>3.4. Вспомогательный и технический персонал</t>
  </si>
  <si>
    <t>средний расход на 1-го обучающегося</t>
  </si>
  <si>
    <r>
      <t xml:space="preserve">3.3. Прочий педагогический персонал 
</t>
    </r>
    <r>
      <rPr>
        <i/>
        <sz val="14"/>
        <color theme="1"/>
        <rFont val="Arial Narrow"/>
        <family val="2"/>
        <charset val="204"/>
      </rPr>
      <t>(педагог-психолог, социальный педагог, вожатый и др.)</t>
    </r>
  </si>
  <si>
    <t>среднемесячная заработная плата 1 ед.</t>
  </si>
  <si>
    <t>тенге</t>
  </si>
  <si>
    <t xml:space="preserve">Среднее образование </t>
  </si>
  <si>
    <t>3.1. Административный персонал</t>
  </si>
  <si>
    <r>
      <t xml:space="preserve">6. Прочие расходы 
</t>
    </r>
    <r>
      <rPr>
        <i/>
        <sz val="12"/>
        <color theme="1"/>
        <rFont val="Arial Narrow"/>
        <family val="2"/>
        <charset val="204"/>
      </rPr>
      <t>(оплата за эмиссию ОС,за питание по всеобучу,изготовление котла в котельную школы,приобретение стройматериала, литературы, канцелярских и хозяйственных товаров и услуги на содержание здания .)</t>
    </r>
  </si>
  <si>
    <t>Білім беру ұйымының қаржылық қызметінің негізгі көрсеткіштері</t>
  </si>
  <si>
    <t>Жиілігі: тоқсан сайын</t>
  </si>
  <si>
    <t xml:space="preserve"> Орта білім</t>
  </si>
  <si>
    <t>өл. бірлігі</t>
  </si>
  <si>
    <t>жылдық жоспар</t>
  </si>
  <si>
    <t>кезеңге жоспарлау</t>
  </si>
  <si>
    <t>1. Оқушылардің орташа жылдық контингенті</t>
  </si>
  <si>
    <t>Адам</t>
  </si>
  <si>
    <t>бір оқушыға орташа тұтыну</t>
  </si>
  <si>
    <t>мың теңге</t>
  </si>
  <si>
    <t>теңге</t>
  </si>
  <si>
    <t xml:space="preserve"> теңге</t>
  </si>
  <si>
    <t xml:space="preserve">өлшем </t>
  </si>
  <si>
    <t>өлшем</t>
  </si>
  <si>
    <t>2. Жалпы шығындар, мың теңге</t>
  </si>
  <si>
    <t>соның ішінде:</t>
  </si>
  <si>
    <t>3. Жалақы қоры</t>
  </si>
  <si>
    <t>3.1. Әкімшілік персонал</t>
  </si>
  <si>
    <t>кадрлармен қамтамасыз ету</t>
  </si>
  <si>
    <t xml:space="preserve">орташа айлық жалақы 1 өлшем </t>
  </si>
  <si>
    <t>3.2. Басты персонал - мұғалімдер</t>
  </si>
  <si>
    <t>3.2. Основной персонал - учителя</t>
  </si>
  <si>
    <r>
      <t xml:space="preserve">3.3. Басқа педагогикалық персонал 
</t>
    </r>
    <r>
      <rPr>
        <i/>
        <sz val="14"/>
        <color theme="1"/>
        <rFont val="Arial Narrow"/>
        <family val="2"/>
        <charset val="204"/>
      </rPr>
      <t>(педагог-психолог, әлеуметтік педагог, кеңесші және т.б.)</t>
    </r>
  </si>
  <si>
    <t>3.4. Көмекші және техникалық персонал</t>
  </si>
  <si>
    <t>2. Салықтар және бюджетке төленетін басқа да міндетті төлемдер</t>
  </si>
  <si>
    <r>
      <t xml:space="preserve">3. Коммуналдық шығындар
</t>
    </r>
    <r>
      <rPr>
        <i/>
        <sz val="12"/>
        <color theme="1"/>
        <rFont val="Arial Narrow"/>
        <family val="2"/>
        <charset val="204"/>
      </rPr>
      <t>(жарық, су, жылу, байланыс, интернет, үй жалдау және т.б.)</t>
    </r>
  </si>
  <si>
    <t>4. Үй-жайға және жабдыққа техникалық қызмет көрсету</t>
  </si>
  <si>
    <r>
      <t xml:space="preserve">5.Күрделі шығындар
</t>
    </r>
    <r>
      <rPr>
        <i/>
        <sz val="12"/>
        <color theme="1"/>
        <rFont val="Arial Narrow"/>
        <family val="2"/>
        <charset val="204"/>
      </rPr>
      <t>(күрделі жөндеу, негізгі құралдарды сатып алу)</t>
    </r>
  </si>
  <si>
    <r>
      <t xml:space="preserve">6.Басқа шығындар
</t>
    </r>
    <r>
      <rPr>
        <i/>
        <sz val="12"/>
        <color theme="1"/>
        <rFont val="Arial Narrow"/>
        <family val="2"/>
        <charset val="204"/>
      </rPr>
      <t>(онегізгі құралдар шығарғаны үшін төлем, жалпы білім беру үшін тамақтану үшін, мектептің қазандығы үшін қазандық жасау, құрылыс материалдары, әдебиеттер, кеңсе тауарлары мен тұрмыстық заттар сатып алу және ғимаратты күтіп ұстауға арналған қызметтер .)</t>
    </r>
  </si>
  <si>
    <t xml:space="preserve"> Ақмола облысы білім басқармасының Бұланды ауданы білім бөлімінің жанандағы Макинск қаласындағы Балдәурен бөбекжайы МКҚК  </t>
  </si>
  <si>
    <t>ГККП «Ясли- сад «Балаурен»_города Макинск при отделе образования по Буландынскому району управления образования Акмолинской области»</t>
  </si>
  <si>
    <t>по состоянию на "01"января 2023г.</t>
  </si>
  <si>
    <t>Заведующая  :                                            Оспанова Г.М</t>
  </si>
  <si>
    <t>Бухгалтер:                                             Карибаева М.О</t>
  </si>
  <si>
    <t>2022 год</t>
  </si>
  <si>
    <t>2022 жыл</t>
  </si>
  <si>
    <t>2023 жылғы «01» қаңтарда</t>
  </si>
  <si>
    <t>Меңгеруші.                           Оспанова Г.М.</t>
  </si>
  <si>
    <t>Есепші                                       Карибаева М.О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</si>
</sst>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1"/>
      <color theme="1"/>
      <name val="Calibri"/>
      <family val="2"/>
      <scheme val="minor"/>
    </font>
    <font>
      <b/>
      <sz val="16"/>
      <color theme="1"/>
      <name val="Arial Narrow"/>
      <family val="2"/>
      <charset val="204"/>
    </font>
    <font>
      <sz val="16"/>
      <color theme="1"/>
      <name val="Arial Narrow"/>
      <family val="2"/>
      <charset val="204"/>
    </font>
    <font>
      <i/>
      <sz val="14"/>
      <color theme="1"/>
      <name val="Arial Narrow"/>
      <family val="2"/>
      <charset val="204"/>
    </font>
    <font>
      <i/>
      <sz val="12"/>
      <color theme="1"/>
      <name val="Arial Narrow"/>
      <family val="2"/>
      <charset val="204"/>
    </font>
    <font>
      <i/>
      <sz val="10"/>
      <color theme="1"/>
      <name val="Arial Narrow"/>
      <family val="2"/>
      <charset val="204"/>
    </font>
    <font>
      <i/>
      <u/>
      <sz val="14"/>
      <color theme="1"/>
      <name val="Arial Narrow"/>
      <family val="2"/>
      <charset val="204"/>
    </font>
    <font>
      <sz val="16"/>
      <color rgb="FFFF0000"/>
      <name val="Arial Narrow"/>
      <family val="2"/>
      <charset val="204"/>
    </font>
    <font>
      <sz val="16"/>
      <name val="Arial Narrow"/>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40">
    <xf numFmtId="0" fontId="0" fillId="0" borderId="0" xfId="0"/>
    <xf numFmtId="0" fontId="1" fillId="0" borderId="0" xfId="0" applyFont="1"/>
    <xf numFmtId="0" fontId="2" fillId="0" borderId="0" xfId="0" applyFont="1"/>
    <xf numFmtId="0" fontId="4" fillId="0" borderId="0" xfId="0" applyFont="1"/>
    <xf numFmtId="0" fontId="5" fillId="0" borderId="0" xfId="0" applyFont="1" applyAlignment="1">
      <alignment horizontal="center" vertical="top"/>
    </xf>
    <xf numFmtId="0" fontId="1" fillId="0" borderId="2" xfId="0" applyFont="1" applyBorder="1"/>
    <xf numFmtId="0" fontId="5" fillId="0" borderId="2" xfId="0" applyFont="1" applyBorder="1" applyAlignment="1">
      <alignment horizontal="center" vertical="center" wrapText="1"/>
    </xf>
    <xf numFmtId="0" fontId="2" fillId="0" borderId="2" xfId="0" applyFont="1" applyBorder="1"/>
    <xf numFmtId="0" fontId="4" fillId="0" borderId="2" xfId="0" applyFont="1" applyBorder="1"/>
    <xf numFmtId="0" fontId="5" fillId="0" borderId="2" xfId="0" applyFont="1" applyBorder="1"/>
    <xf numFmtId="0" fontId="3" fillId="0" borderId="2" xfId="0" applyFont="1" applyBorder="1"/>
    <xf numFmtId="0" fontId="1" fillId="0" borderId="2" xfId="0" applyFont="1" applyBorder="1" applyAlignment="1">
      <alignment wrapText="1"/>
    </xf>
    <xf numFmtId="0" fontId="6" fillId="0" borderId="0" xfId="0" applyFont="1"/>
    <xf numFmtId="164" fontId="2" fillId="0" borderId="2" xfId="0" applyNumberFormat="1" applyFont="1" applyBorder="1"/>
    <xf numFmtId="164" fontId="2" fillId="0" borderId="0" xfId="0" applyNumberFormat="1" applyFont="1"/>
    <xf numFmtId="0" fontId="2" fillId="2" borderId="2" xfId="0" applyFont="1" applyFill="1" applyBorder="1"/>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164" fontId="2" fillId="2" borderId="2" xfId="0" applyNumberFormat="1" applyFont="1" applyFill="1" applyBorder="1"/>
    <xf numFmtId="0" fontId="3" fillId="2" borderId="2" xfId="0" applyFont="1" applyFill="1" applyBorder="1"/>
    <xf numFmtId="0" fontId="5" fillId="2" borderId="2" xfId="0" applyFont="1" applyFill="1" applyBorder="1" applyAlignment="1">
      <alignment horizontal="center" vertical="center"/>
    </xf>
    <xf numFmtId="0" fontId="2" fillId="2" borderId="2" xfId="0" applyFont="1" applyFill="1" applyBorder="1" applyAlignment="1">
      <alignment wrapText="1"/>
    </xf>
    <xf numFmtId="0" fontId="1" fillId="2" borderId="2" xfId="0" applyFont="1" applyFill="1" applyBorder="1"/>
    <xf numFmtId="0" fontId="1" fillId="2" borderId="2" xfId="0" applyFont="1" applyFill="1" applyBorder="1" applyAlignment="1">
      <alignment wrapText="1"/>
    </xf>
    <xf numFmtId="0" fontId="2" fillId="2" borderId="0" xfId="0" applyFont="1" applyFill="1"/>
    <xf numFmtId="164" fontId="2" fillId="2" borderId="0" xfId="0" applyNumberFormat="1" applyFont="1" applyFill="1"/>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7" fillId="0" borderId="0" xfId="0" applyFont="1"/>
    <xf numFmtId="0" fontId="1" fillId="0" borderId="2" xfId="0" applyFont="1" applyBorder="1" applyAlignment="1">
      <alignment horizontal="left" vertical="center" wrapText="1"/>
    </xf>
    <xf numFmtId="0" fontId="2" fillId="0" borderId="0" xfId="0" applyFont="1" applyAlignment="1">
      <alignment horizontal="left" vertical="center"/>
    </xf>
    <xf numFmtId="0" fontId="2" fillId="2" borderId="2" xfId="0" applyNumberFormat="1" applyFont="1" applyFill="1" applyBorder="1"/>
    <xf numFmtId="164" fontId="8" fillId="0" borderId="2" xfId="0" applyNumberFormat="1" applyFont="1" applyBorder="1"/>
    <xf numFmtId="0" fontId="8" fillId="0" borderId="2" xfId="0" applyFont="1" applyBorder="1"/>
    <xf numFmtId="0" fontId="1" fillId="0" borderId="0" xfId="0" applyFont="1" applyAlignment="1">
      <alignment horizontal="center"/>
    </xf>
    <xf numFmtId="0" fontId="1" fillId="0" borderId="1" xfId="0" applyFont="1" applyBorder="1" applyAlignment="1">
      <alignment horizontal="center"/>
    </xf>
    <xf numFmtId="0" fontId="5" fillId="0" borderId="3" xfId="0" applyFont="1" applyBorder="1" applyAlignment="1">
      <alignment horizontal="center" vertical="top"/>
    </xf>
    <xf numFmtId="0" fontId="1" fillId="0" borderId="2" xfId="0" applyFont="1" applyBorder="1" applyAlignment="1">
      <alignment horizontal="center" vertical="center"/>
    </xf>
    <xf numFmtId="0" fontId="1" fillId="0" borderId="2"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topLeftCell="A31" workbookViewId="0">
      <selection activeCell="A39" sqref="A39"/>
    </sheetView>
  </sheetViews>
  <sheetFormatPr defaultColWidth="9.109375" defaultRowHeight="20.399999999999999" x14ac:dyDescent="0.35"/>
  <cols>
    <col min="1" max="1" width="69.44140625" style="2" customWidth="1"/>
    <col min="2" max="2" width="9.109375" style="3"/>
    <col min="3" max="3" width="12" style="2" customWidth="1"/>
    <col min="4" max="4" width="13.5546875" style="2" customWidth="1"/>
    <col min="5" max="5" width="16.77734375" style="2" customWidth="1"/>
    <col min="6" max="7" width="12" style="2" customWidth="1"/>
    <col min="8" max="8" width="12" style="2" bestFit="1" customWidth="1"/>
    <col min="9" max="9" width="9.109375" style="2"/>
    <col min="10" max="10" width="13" style="2" customWidth="1"/>
    <col min="11" max="21" width="9.109375" style="2"/>
    <col min="22" max="22" width="10.88671875" style="2" customWidth="1"/>
    <col min="23" max="16384" width="9.109375" style="2"/>
  </cols>
  <sheetData>
    <row r="1" spans="1:17" x14ac:dyDescent="0.35">
      <c r="A1" s="35" t="s">
        <v>28</v>
      </c>
      <c r="B1" s="35"/>
      <c r="C1" s="35"/>
      <c r="D1" s="35"/>
      <c r="E1" s="35"/>
    </row>
    <row r="2" spans="1:17" x14ac:dyDescent="0.35">
      <c r="A2" s="35" t="s">
        <v>64</v>
      </c>
      <c r="B2" s="35"/>
      <c r="C2" s="35"/>
      <c r="D2" s="35"/>
      <c r="E2" s="35"/>
    </row>
    <row r="3" spans="1:17" x14ac:dyDescent="0.35">
      <c r="A3" s="1"/>
    </row>
    <row r="4" spans="1:17" x14ac:dyDescent="0.35">
      <c r="A4" s="36" t="s">
        <v>57</v>
      </c>
      <c r="B4" s="36"/>
      <c r="C4" s="36"/>
      <c r="D4" s="36"/>
      <c r="E4" s="36"/>
    </row>
    <row r="5" spans="1:17" ht="15.75" customHeight="1" x14ac:dyDescent="0.35">
      <c r="A5" s="37" t="s">
        <v>14</v>
      </c>
      <c r="B5" s="37"/>
      <c r="C5" s="37"/>
      <c r="D5" s="37"/>
      <c r="E5" s="37"/>
    </row>
    <row r="6" spans="1:17" x14ac:dyDescent="0.35">
      <c r="A6" s="4"/>
    </row>
    <row r="7" spans="1:17" x14ac:dyDescent="0.35">
      <c r="A7" s="12" t="s">
        <v>29</v>
      </c>
    </row>
    <row r="8" spans="1:17" x14ac:dyDescent="0.35">
      <c r="A8" s="1"/>
    </row>
    <row r="9" spans="1:17" x14ac:dyDescent="0.35">
      <c r="A9" s="38" t="s">
        <v>30</v>
      </c>
      <c r="B9" s="39" t="s">
        <v>31</v>
      </c>
      <c r="C9" s="38" t="s">
        <v>63</v>
      </c>
      <c r="D9" s="38"/>
      <c r="E9" s="38"/>
    </row>
    <row r="10" spans="1:17" ht="61.2" x14ac:dyDescent="0.35">
      <c r="A10" s="38"/>
      <c r="B10" s="39"/>
      <c r="C10" s="28" t="s">
        <v>32</v>
      </c>
      <c r="D10" s="28" t="s">
        <v>33</v>
      </c>
      <c r="E10" s="27" t="s">
        <v>12</v>
      </c>
      <c r="F10" s="25"/>
      <c r="G10" s="25"/>
      <c r="H10" s="25"/>
      <c r="M10" s="2">
        <v>82.9</v>
      </c>
      <c r="N10" s="2">
        <v>73</v>
      </c>
      <c r="O10" s="2">
        <v>46.2</v>
      </c>
      <c r="P10" s="2">
        <v>320.5</v>
      </c>
      <c r="Q10" s="2">
        <v>469.4</v>
      </c>
    </row>
    <row r="11" spans="1:17" x14ac:dyDescent="0.35">
      <c r="A11" s="5" t="s">
        <v>34</v>
      </c>
      <c r="B11" s="6" t="s">
        <v>35</v>
      </c>
      <c r="C11" s="7">
        <v>123</v>
      </c>
      <c r="D11" s="7">
        <v>123</v>
      </c>
      <c r="E11" s="7">
        <v>123</v>
      </c>
      <c r="F11" s="26"/>
      <c r="G11" s="25"/>
      <c r="H11" s="26"/>
      <c r="M11" s="2">
        <v>129</v>
      </c>
      <c r="N11" s="2">
        <v>73.2</v>
      </c>
      <c r="O11" s="2">
        <v>46.8</v>
      </c>
      <c r="P11" s="2">
        <v>82.9</v>
      </c>
      <c r="Q11" s="2">
        <v>466.5</v>
      </c>
    </row>
    <row r="12" spans="1:17" ht="27.6" x14ac:dyDescent="0.35">
      <c r="A12" s="10" t="s">
        <v>36</v>
      </c>
      <c r="B12" s="6" t="s">
        <v>37</v>
      </c>
      <c r="C12" s="13">
        <f>C13/12/C11</f>
        <v>22.09349593495935</v>
      </c>
      <c r="D12" s="13">
        <f t="shared" ref="D12:E12" si="0">D13/12/D11</f>
        <v>22.09349593495935</v>
      </c>
      <c r="E12" s="13">
        <f t="shared" si="0"/>
        <v>22.09349593495935</v>
      </c>
      <c r="F12" s="25"/>
      <c r="G12" s="25"/>
      <c r="H12" s="26"/>
      <c r="M12" s="2">
        <v>139.19999999999999</v>
      </c>
      <c r="N12" s="2">
        <v>78.2</v>
      </c>
      <c r="O12" s="2">
        <v>48.8</v>
      </c>
      <c r="P12" s="2">
        <v>610.6</v>
      </c>
      <c r="Q12" s="2">
        <v>473.2</v>
      </c>
    </row>
    <row r="13" spans="1:17" ht="27.6" x14ac:dyDescent="0.35">
      <c r="A13" s="5" t="s">
        <v>42</v>
      </c>
      <c r="B13" s="6" t="s">
        <v>37</v>
      </c>
      <c r="C13" s="13">
        <f>SUM(C15+C29+C30+C31+C32+C33)</f>
        <v>32610</v>
      </c>
      <c r="D13" s="13">
        <f>SUM(D15+D29+D30+D31+D32+D33)</f>
        <v>32610</v>
      </c>
      <c r="E13" s="13">
        <f>SUM(E15+E29+E30+E31+E32+E33)</f>
        <v>32610</v>
      </c>
      <c r="F13" s="26"/>
      <c r="G13" s="26"/>
      <c r="H13" s="26"/>
      <c r="M13" s="2">
        <v>139.9</v>
      </c>
      <c r="N13" s="2">
        <v>79</v>
      </c>
      <c r="O13" s="2">
        <v>49.6</v>
      </c>
      <c r="P13" s="2">
        <v>731.5</v>
      </c>
      <c r="Q13" s="2">
        <v>454.3</v>
      </c>
    </row>
    <row r="14" spans="1:17" x14ac:dyDescent="0.35">
      <c r="A14" s="8" t="s">
        <v>43</v>
      </c>
      <c r="B14" s="9"/>
      <c r="C14" s="15"/>
      <c r="D14" s="15"/>
      <c r="E14" s="7"/>
      <c r="F14" s="25"/>
      <c r="G14" s="25"/>
      <c r="H14" s="25"/>
      <c r="M14" s="2">
        <v>190</v>
      </c>
      <c r="N14" s="2">
        <v>84.2</v>
      </c>
      <c r="O14" s="2">
        <v>56.5</v>
      </c>
      <c r="P14" s="2">
        <v>922.3</v>
      </c>
      <c r="Q14" s="2">
        <v>470</v>
      </c>
    </row>
    <row r="15" spans="1:17" ht="27.6" x14ac:dyDescent="0.35">
      <c r="A15" s="5" t="s">
        <v>44</v>
      </c>
      <c r="B15" s="6" t="s">
        <v>37</v>
      </c>
      <c r="C15" s="13">
        <f>C17+C20+C23+C26</f>
        <v>24999</v>
      </c>
      <c r="D15" s="13">
        <f t="shared" ref="D15:E15" si="1">D17+D20+D23+D26</f>
        <v>24999</v>
      </c>
      <c r="E15" s="13">
        <f t="shared" si="1"/>
        <v>24999</v>
      </c>
      <c r="F15" s="26"/>
      <c r="G15" s="25"/>
      <c r="H15" s="25"/>
      <c r="M15" s="2">
        <v>272.3</v>
      </c>
      <c r="N15" s="2">
        <v>82</v>
      </c>
      <c r="O15" s="2">
        <v>59.9</v>
      </c>
      <c r="P15" s="2">
        <v>1219.3</v>
      </c>
      <c r="Q15" s="2">
        <v>490.6</v>
      </c>
    </row>
    <row r="16" spans="1:17" x14ac:dyDescent="0.35">
      <c r="A16" s="8" t="s">
        <v>43</v>
      </c>
      <c r="B16" s="9"/>
      <c r="C16" s="7"/>
      <c r="D16" s="7"/>
      <c r="E16" s="7"/>
      <c r="F16" s="25"/>
      <c r="G16" s="25"/>
      <c r="H16" s="25"/>
      <c r="M16" s="2">
        <v>26</v>
      </c>
      <c r="N16" s="2">
        <v>15.9</v>
      </c>
      <c r="O16" s="2">
        <v>9.4</v>
      </c>
      <c r="P16" s="2">
        <v>384.4</v>
      </c>
      <c r="Q16" s="2">
        <v>229.8</v>
      </c>
    </row>
    <row r="17" spans="1:17" ht="27.6" x14ac:dyDescent="0.35">
      <c r="A17" s="15" t="s">
        <v>45</v>
      </c>
      <c r="B17" s="18" t="s">
        <v>37</v>
      </c>
      <c r="C17" s="19">
        <v>3854</v>
      </c>
      <c r="D17" s="19">
        <v>3854</v>
      </c>
      <c r="E17" s="19">
        <f>D17</f>
        <v>3854</v>
      </c>
      <c r="F17" s="25"/>
      <c r="G17" s="25"/>
      <c r="H17" s="25"/>
      <c r="M17" s="2">
        <v>68</v>
      </c>
      <c r="N17" s="2">
        <v>40.9</v>
      </c>
      <c r="O17" s="2">
        <v>25.3</v>
      </c>
      <c r="P17" s="2">
        <v>439.8</v>
      </c>
      <c r="Q17" s="2">
        <v>270</v>
      </c>
    </row>
    <row r="18" spans="1:17" x14ac:dyDescent="0.35">
      <c r="A18" s="20" t="s">
        <v>46</v>
      </c>
      <c r="B18" s="21" t="s">
        <v>40</v>
      </c>
      <c r="C18" s="15">
        <v>11</v>
      </c>
      <c r="D18" s="15">
        <v>11</v>
      </c>
      <c r="E18" s="15">
        <f>D18</f>
        <v>11</v>
      </c>
      <c r="F18" s="26"/>
      <c r="G18" s="25"/>
      <c r="H18" s="25"/>
      <c r="M18" s="2">
        <v>178</v>
      </c>
      <c r="N18" s="2">
        <v>99.8</v>
      </c>
      <c r="O18" s="2">
        <v>64</v>
      </c>
      <c r="P18" s="2">
        <v>700.9</v>
      </c>
      <c r="Q18" s="2">
        <v>436</v>
      </c>
    </row>
    <row r="19" spans="1:17" ht="21.9" customHeight="1" x14ac:dyDescent="0.35">
      <c r="A19" s="20" t="s">
        <v>47</v>
      </c>
      <c r="B19" s="18" t="s">
        <v>38</v>
      </c>
      <c r="C19" s="19">
        <f>(C17/12)/C18</f>
        <v>29.196969696969699</v>
      </c>
      <c r="D19" s="19">
        <f t="shared" ref="D19" si="2">(D17/12)/D18</f>
        <v>29.196969696969699</v>
      </c>
      <c r="E19" s="19">
        <f>(E17/12)/E18</f>
        <v>29.196969696969699</v>
      </c>
      <c r="F19" s="26"/>
      <c r="G19" s="25"/>
      <c r="H19" s="25"/>
    </row>
    <row r="20" spans="1:17" ht="27.6" x14ac:dyDescent="0.35">
      <c r="A20" s="15" t="s">
        <v>48</v>
      </c>
      <c r="B20" s="18" t="s">
        <v>37</v>
      </c>
      <c r="C20" s="19">
        <v>12260</v>
      </c>
      <c r="D20" s="19">
        <v>12260</v>
      </c>
      <c r="E20" s="19">
        <f>D20</f>
        <v>12260</v>
      </c>
      <c r="F20" s="25"/>
      <c r="G20" s="25"/>
      <c r="H20" s="25"/>
      <c r="J20" s="2">
        <v>19041</v>
      </c>
    </row>
    <row r="21" spans="1:17" x14ac:dyDescent="0.35">
      <c r="A21" s="20" t="s">
        <v>46</v>
      </c>
      <c r="B21" s="21" t="s">
        <v>41</v>
      </c>
      <c r="C21" s="15">
        <v>13</v>
      </c>
      <c r="D21" s="15">
        <v>13</v>
      </c>
      <c r="E21" s="32">
        <f>D21</f>
        <v>13</v>
      </c>
      <c r="F21" s="26"/>
      <c r="G21" s="25"/>
      <c r="H21" s="25"/>
      <c r="J21" s="2">
        <v>125482.8</v>
      </c>
    </row>
    <row r="22" spans="1:17" ht="21.9" customHeight="1" x14ac:dyDescent="0.35">
      <c r="A22" s="20" t="s">
        <v>47</v>
      </c>
      <c r="B22" s="18" t="s">
        <v>38</v>
      </c>
      <c r="C22" s="19">
        <f>(C20/12)/C21</f>
        <v>78.589743589743591</v>
      </c>
      <c r="D22" s="19">
        <f t="shared" ref="D22:E22" si="3">(D20/12)/D21</f>
        <v>78.589743589743591</v>
      </c>
      <c r="E22" s="19">
        <f t="shared" si="3"/>
        <v>78.589743589743591</v>
      </c>
      <c r="F22" s="26"/>
      <c r="G22" s="25"/>
      <c r="H22" s="25"/>
      <c r="J22" s="2">
        <v>25914</v>
      </c>
    </row>
    <row r="23" spans="1:17" ht="38.4" x14ac:dyDescent="0.35">
      <c r="A23" s="22" t="s">
        <v>50</v>
      </c>
      <c r="B23" s="18" t="s">
        <v>37</v>
      </c>
      <c r="C23" s="15">
        <v>330</v>
      </c>
      <c r="D23" s="15">
        <v>330</v>
      </c>
      <c r="E23" s="15">
        <v>330</v>
      </c>
      <c r="F23" s="25"/>
      <c r="G23" s="25"/>
      <c r="H23" s="25"/>
      <c r="J23" s="2">
        <f>SUM(J20:J22)</f>
        <v>170437.8</v>
      </c>
    </row>
    <row r="24" spans="1:17" x14ac:dyDescent="0.35">
      <c r="A24" s="20" t="s">
        <v>46</v>
      </c>
      <c r="B24" s="21" t="s">
        <v>3</v>
      </c>
      <c r="C24" s="15">
        <v>1</v>
      </c>
      <c r="D24" s="15">
        <v>1</v>
      </c>
      <c r="E24" s="15">
        <v>1</v>
      </c>
      <c r="J24" s="29">
        <f>J18-J23</f>
        <v>-170437.8</v>
      </c>
    </row>
    <row r="25" spans="1:17" ht="21.9" customHeight="1" x14ac:dyDescent="0.35">
      <c r="A25" s="20" t="s">
        <v>47</v>
      </c>
      <c r="B25" s="18" t="s">
        <v>39</v>
      </c>
      <c r="C25" s="19">
        <f>(C23/12)/7</f>
        <v>3.9285714285714284</v>
      </c>
      <c r="D25" s="19">
        <f t="shared" ref="D25:E25" si="4">(D23/12)/7</f>
        <v>3.9285714285714284</v>
      </c>
      <c r="E25" s="19">
        <f t="shared" si="4"/>
        <v>3.9285714285714284</v>
      </c>
    </row>
    <row r="26" spans="1:17" ht="27.6" x14ac:dyDescent="0.35">
      <c r="A26" s="15" t="s">
        <v>51</v>
      </c>
      <c r="B26" s="18" t="s">
        <v>37</v>
      </c>
      <c r="C26" s="19">
        <v>8555</v>
      </c>
      <c r="D26" s="19">
        <v>8555</v>
      </c>
      <c r="E26" s="19">
        <f>D26</f>
        <v>8555</v>
      </c>
      <c r="F26" s="14"/>
    </row>
    <row r="27" spans="1:17" x14ac:dyDescent="0.35">
      <c r="A27" s="20" t="s">
        <v>46</v>
      </c>
      <c r="B27" s="21" t="s">
        <v>41</v>
      </c>
      <c r="C27" s="32">
        <v>23</v>
      </c>
      <c r="D27" s="32">
        <v>23</v>
      </c>
      <c r="E27" s="32">
        <v>23</v>
      </c>
    </row>
    <row r="28" spans="1:17" ht="21.9" customHeight="1" x14ac:dyDescent="0.35">
      <c r="A28" s="20" t="s">
        <v>47</v>
      </c>
      <c r="B28" s="18" t="s">
        <v>38</v>
      </c>
      <c r="C28" s="19">
        <f>(C26/12)/C27</f>
        <v>30.9963768115942</v>
      </c>
      <c r="D28" s="19">
        <v>67.8</v>
      </c>
      <c r="E28" s="19">
        <v>67.8</v>
      </c>
    </row>
    <row r="29" spans="1:17" ht="43.5" customHeight="1" x14ac:dyDescent="0.35">
      <c r="A29" s="23" t="s">
        <v>52</v>
      </c>
      <c r="B29" s="18" t="s">
        <v>37</v>
      </c>
      <c r="C29" s="15">
        <v>3984</v>
      </c>
      <c r="D29" s="15">
        <v>3984</v>
      </c>
      <c r="E29" s="15">
        <f>D29</f>
        <v>3984</v>
      </c>
    </row>
    <row r="30" spans="1:17" ht="36.6" x14ac:dyDescent="0.35">
      <c r="A30" s="24" t="s">
        <v>53</v>
      </c>
      <c r="B30" s="18" t="s">
        <v>37</v>
      </c>
      <c r="C30" s="15">
        <v>1854</v>
      </c>
      <c r="D30" s="15">
        <v>1854</v>
      </c>
      <c r="E30" s="15">
        <f>D30</f>
        <v>1854</v>
      </c>
    </row>
    <row r="31" spans="1:17" ht="40.799999999999997" x14ac:dyDescent="0.35">
      <c r="A31" s="11" t="s">
        <v>54</v>
      </c>
      <c r="B31" s="18" t="s">
        <v>37</v>
      </c>
      <c r="C31" s="7"/>
      <c r="D31" s="7"/>
      <c r="E31" s="7"/>
    </row>
    <row r="32" spans="1:17" ht="36.6" x14ac:dyDescent="0.35">
      <c r="A32" s="11" t="s">
        <v>55</v>
      </c>
      <c r="B32" s="18" t="s">
        <v>37</v>
      </c>
      <c r="C32" s="7"/>
      <c r="D32" s="7"/>
      <c r="E32" s="7">
        <f>D32</f>
        <v>0</v>
      </c>
    </row>
    <row r="33" spans="1:5" s="31" customFormat="1" ht="91.5" customHeight="1" x14ac:dyDescent="0.35">
      <c r="A33" s="30" t="s">
        <v>56</v>
      </c>
      <c r="B33" s="6" t="s">
        <v>2</v>
      </c>
      <c r="C33" s="33">
        <v>1773</v>
      </c>
      <c r="D33" s="34">
        <v>1773</v>
      </c>
      <c r="E33" s="34">
        <f>D33</f>
        <v>1773</v>
      </c>
    </row>
    <row r="34" spans="1:5" x14ac:dyDescent="0.35">
      <c r="C34" s="14"/>
      <c r="D34" s="14"/>
    </row>
    <row r="35" spans="1:5" x14ac:dyDescent="0.35">
      <c r="A35" s="2" t="s">
        <v>65</v>
      </c>
    </row>
    <row r="36" spans="1:5" ht="12.75" customHeight="1" x14ac:dyDescent="0.35"/>
    <row r="37" spans="1:5" x14ac:dyDescent="0.35">
      <c r="A37" s="2" t="s">
        <v>66</v>
      </c>
    </row>
  </sheetData>
  <mergeCells count="7">
    <mergeCell ref="A1:E1"/>
    <mergeCell ref="A2:E2"/>
    <mergeCell ref="A4:E4"/>
    <mergeCell ref="A5:E5"/>
    <mergeCell ref="A9:A10"/>
    <mergeCell ref="B9:B10"/>
    <mergeCell ref="C9:E9"/>
  </mergeCells>
  <pageMargins left="0.51181102362204722" right="0.31496062992125984"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tabSelected="1" workbookViewId="0">
      <selection activeCell="A15" sqref="A15"/>
    </sheetView>
  </sheetViews>
  <sheetFormatPr defaultColWidth="9.109375" defaultRowHeight="20.399999999999999" x14ac:dyDescent="0.35"/>
  <cols>
    <col min="1" max="1" width="69.44140625" style="2" customWidth="1"/>
    <col min="2" max="2" width="9.109375" style="3"/>
    <col min="3" max="3" width="12" style="2" customWidth="1"/>
    <col min="4" max="4" width="13.44140625" style="2" customWidth="1"/>
    <col min="5" max="5" width="14.6640625" style="2" customWidth="1"/>
    <col min="6" max="7" width="12" style="2" customWidth="1"/>
    <col min="8" max="8" width="12" style="2" bestFit="1" customWidth="1"/>
    <col min="9" max="9" width="9.109375" style="2"/>
    <col min="10" max="10" width="13" style="2" customWidth="1"/>
    <col min="11" max="21" width="9.109375" style="2"/>
    <col min="22" max="22" width="10.88671875" style="2" customWidth="1"/>
    <col min="23" max="16384" width="9.109375" style="2"/>
  </cols>
  <sheetData>
    <row r="1" spans="1:8" x14ac:dyDescent="0.35">
      <c r="A1" s="35" t="s">
        <v>13</v>
      </c>
      <c r="B1" s="35"/>
      <c r="C1" s="35"/>
      <c r="D1" s="35"/>
      <c r="E1" s="35"/>
    </row>
    <row r="2" spans="1:8" x14ac:dyDescent="0.35">
      <c r="A2" s="35" t="s">
        <v>59</v>
      </c>
      <c r="B2" s="35"/>
      <c r="C2" s="35"/>
      <c r="D2" s="35"/>
      <c r="E2" s="35"/>
    </row>
    <row r="3" spans="1:8" x14ac:dyDescent="0.35">
      <c r="A3" s="1"/>
    </row>
    <row r="4" spans="1:8" x14ac:dyDescent="0.35">
      <c r="A4" s="36" t="s">
        <v>58</v>
      </c>
      <c r="B4" s="36"/>
      <c r="C4" s="36"/>
      <c r="D4" s="36"/>
      <c r="E4" s="36"/>
    </row>
    <row r="5" spans="1:8" ht="15.75" customHeight="1" x14ac:dyDescent="0.35">
      <c r="A5" s="37" t="s">
        <v>14</v>
      </c>
      <c r="B5" s="37"/>
      <c r="C5" s="37"/>
      <c r="D5" s="37"/>
      <c r="E5" s="37"/>
    </row>
    <row r="6" spans="1:8" x14ac:dyDescent="0.35">
      <c r="A6" s="4"/>
    </row>
    <row r="7" spans="1:8" x14ac:dyDescent="0.35">
      <c r="A7" s="12" t="s">
        <v>15</v>
      </c>
    </row>
    <row r="8" spans="1:8" x14ac:dyDescent="0.35">
      <c r="A8" s="1"/>
    </row>
    <row r="9" spans="1:8" x14ac:dyDescent="0.35">
      <c r="A9" s="38" t="s">
        <v>25</v>
      </c>
      <c r="B9" s="39" t="s">
        <v>16</v>
      </c>
      <c r="C9" s="38" t="s">
        <v>62</v>
      </c>
      <c r="D9" s="38"/>
      <c r="E9" s="38"/>
    </row>
    <row r="10" spans="1:8" ht="40.799999999999997" x14ac:dyDescent="0.35">
      <c r="A10" s="38"/>
      <c r="B10" s="39"/>
      <c r="C10" s="17" t="s">
        <v>17</v>
      </c>
      <c r="D10" s="17" t="s">
        <v>18</v>
      </c>
      <c r="E10" s="16" t="s">
        <v>12</v>
      </c>
      <c r="F10" s="25"/>
      <c r="G10" s="25"/>
      <c r="H10" s="25"/>
    </row>
    <row r="11" spans="1:8" x14ac:dyDescent="0.35">
      <c r="A11" s="5" t="s">
        <v>19</v>
      </c>
      <c r="B11" s="6" t="s">
        <v>9</v>
      </c>
      <c r="C11" s="7">
        <v>123</v>
      </c>
      <c r="D11" s="7">
        <v>123</v>
      </c>
      <c r="E11" s="7">
        <v>123</v>
      </c>
      <c r="F11" s="26"/>
      <c r="G11" s="25"/>
      <c r="H11" s="26"/>
    </row>
    <row r="12" spans="1:8" ht="27.6" x14ac:dyDescent="0.35">
      <c r="A12" s="10" t="s">
        <v>21</v>
      </c>
      <c r="B12" s="6" t="s">
        <v>2</v>
      </c>
      <c r="C12" s="13">
        <f>C13/12/C11</f>
        <v>22.09349593495935</v>
      </c>
      <c r="D12" s="13">
        <f t="shared" ref="D12:E12" si="0">D13/12/D11</f>
        <v>22.09349593495935</v>
      </c>
      <c r="E12" s="13">
        <f t="shared" si="0"/>
        <v>22.09349593495935</v>
      </c>
      <c r="F12" s="25"/>
      <c r="G12" s="25"/>
      <c r="H12" s="26"/>
    </row>
    <row r="13" spans="1:8" ht="27.6" x14ac:dyDescent="0.35">
      <c r="A13" s="5" t="s">
        <v>10</v>
      </c>
      <c r="B13" s="6" t="s">
        <v>2</v>
      </c>
      <c r="C13" s="13">
        <f>SUM(C15+C29+C30+C31+C32+C33)</f>
        <v>32610</v>
      </c>
      <c r="D13" s="13">
        <f>SUM(D15+D29+D30+D31+D32+D33)</f>
        <v>32610</v>
      </c>
      <c r="E13" s="13">
        <f>SUM(E15+E29+E30+E31+E32+E33)</f>
        <v>32610</v>
      </c>
      <c r="F13" s="26"/>
      <c r="G13" s="26"/>
      <c r="H13" s="26"/>
    </row>
    <row r="14" spans="1:8" x14ac:dyDescent="0.35">
      <c r="A14" s="8" t="s">
        <v>0</v>
      </c>
      <c r="B14" s="9"/>
      <c r="C14" s="15"/>
      <c r="D14" s="15"/>
      <c r="E14" s="7"/>
      <c r="F14" s="25"/>
      <c r="G14" s="25"/>
      <c r="H14" s="25"/>
    </row>
    <row r="15" spans="1:8" ht="27.6" x14ac:dyDescent="0.35">
      <c r="A15" s="5" t="s">
        <v>11</v>
      </c>
      <c r="B15" s="6" t="s">
        <v>2</v>
      </c>
      <c r="C15" s="13">
        <f>C17+C20+C23+C26</f>
        <v>24999</v>
      </c>
      <c r="D15" s="13">
        <f t="shared" ref="D15:E15" si="1">D17+D20+D23+D26</f>
        <v>24999</v>
      </c>
      <c r="E15" s="13">
        <f t="shared" si="1"/>
        <v>24999</v>
      </c>
      <c r="F15" s="26"/>
      <c r="G15" s="25"/>
      <c r="H15" s="25"/>
    </row>
    <row r="16" spans="1:8" x14ac:dyDescent="0.35">
      <c r="A16" s="8" t="s">
        <v>1</v>
      </c>
      <c r="B16" s="9"/>
      <c r="C16" s="7"/>
      <c r="D16" s="7"/>
      <c r="E16" s="7"/>
      <c r="F16" s="25"/>
      <c r="G16" s="25"/>
      <c r="H16" s="25"/>
    </row>
    <row r="17" spans="1:10" ht="27.6" x14ac:dyDescent="0.35">
      <c r="A17" s="15" t="s">
        <v>26</v>
      </c>
      <c r="B17" s="18" t="s">
        <v>2</v>
      </c>
      <c r="C17" s="19">
        <v>3854</v>
      </c>
      <c r="D17" s="19">
        <v>3854</v>
      </c>
      <c r="E17" s="19">
        <f>D17</f>
        <v>3854</v>
      </c>
      <c r="F17" s="25"/>
      <c r="G17" s="25"/>
      <c r="H17" s="25"/>
    </row>
    <row r="18" spans="1:10" x14ac:dyDescent="0.35">
      <c r="A18" s="20" t="s">
        <v>4</v>
      </c>
      <c r="B18" s="21" t="s">
        <v>3</v>
      </c>
      <c r="C18" s="15">
        <v>11</v>
      </c>
      <c r="D18" s="15">
        <v>11</v>
      </c>
      <c r="E18" s="15">
        <f>D18</f>
        <v>11</v>
      </c>
      <c r="F18" s="26"/>
      <c r="G18" s="25"/>
      <c r="H18" s="25"/>
    </row>
    <row r="19" spans="1:10" ht="21.9" customHeight="1" x14ac:dyDescent="0.35">
      <c r="A19" s="20" t="s">
        <v>23</v>
      </c>
      <c r="B19" s="18" t="s">
        <v>24</v>
      </c>
      <c r="C19" s="19">
        <f>(C17/12)/C18</f>
        <v>29.196969696969699</v>
      </c>
      <c r="D19" s="19">
        <f t="shared" ref="D19" si="2">(D17/12)/D18</f>
        <v>29.196969696969699</v>
      </c>
      <c r="E19" s="19">
        <f>(E17/12)/E18</f>
        <v>29.196969696969699</v>
      </c>
      <c r="F19" s="26"/>
      <c r="G19" s="25"/>
      <c r="H19" s="25"/>
    </row>
    <row r="20" spans="1:10" ht="27.6" x14ac:dyDescent="0.35">
      <c r="A20" s="15" t="s">
        <v>49</v>
      </c>
      <c r="B20" s="18" t="s">
        <v>2</v>
      </c>
      <c r="C20" s="19">
        <v>12260</v>
      </c>
      <c r="D20" s="19">
        <v>12260</v>
      </c>
      <c r="E20" s="19">
        <f>D20</f>
        <v>12260</v>
      </c>
      <c r="F20" s="25"/>
      <c r="G20" s="25"/>
      <c r="H20" s="25"/>
    </row>
    <row r="21" spans="1:10" x14ac:dyDescent="0.35">
      <c r="A21" s="20" t="s">
        <v>4</v>
      </c>
      <c r="B21" s="21" t="s">
        <v>3</v>
      </c>
      <c r="C21" s="15">
        <v>13</v>
      </c>
      <c r="D21" s="15">
        <v>13</v>
      </c>
      <c r="E21" s="32">
        <f>D21</f>
        <v>13</v>
      </c>
      <c r="F21" s="26"/>
      <c r="G21" s="25"/>
      <c r="H21" s="25"/>
    </row>
    <row r="22" spans="1:10" ht="21.9" customHeight="1" x14ac:dyDescent="0.35">
      <c r="A22" s="20" t="s">
        <v>23</v>
      </c>
      <c r="B22" s="18" t="s">
        <v>24</v>
      </c>
      <c r="C22" s="19">
        <f>(C20/12)/C21</f>
        <v>78.589743589743591</v>
      </c>
      <c r="D22" s="19">
        <f t="shared" ref="D22:E22" si="3">(D20/12)/D21</f>
        <v>78.589743589743591</v>
      </c>
      <c r="E22" s="19">
        <f t="shared" si="3"/>
        <v>78.589743589743591</v>
      </c>
      <c r="F22" s="26"/>
      <c r="G22" s="25"/>
      <c r="H22" s="25"/>
    </row>
    <row r="23" spans="1:10" ht="38.4" x14ac:dyDescent="0.35">
      <c r="A23" s="22" t="s">
        <v>22</v>
      </c>
      <c r="B23" s="18" t="s">
        <v>2</v>
      </c>
      <c r="C23" s="15">
        <v>330</v>
      </c>
      <c r="D23" s="15">
        <v>330</v>
      </c>
      <c r="E23" s="15">
        <v>330</v>
      </c>
      <c r="F23" s="25"/>
      <c r="G23" s="25"/>
      <c r="H23" s="25"/>
    </row>
    <row r="24" spans="1:10" x14ac:dyDescent="0.35">
      <c r="A24" s="20" t="s">
        <v>4</v>
      </c>
      <c r="B24" s="21" t="s">
        <v>3</v>
      </c>
      <c r="C24" s="15">
        <v>1</v>
      </c>
      <c r="D24" s="15">
        <v>1</v>
      </c>
      <c r="E24" s="15">
        <v>1</v>
      </c>
      <c r="J24" s="29"/>
    </row>
    <row r="25" spans="1:10" ht="21.9" customHeight="1" x14ac:dyDescent="0.35">
      <c r="A25" s="20" t="s">
        <v>23</v>
      </c>
      <c r="B25" s="18" t="s">
        <v>24</v>
      </c>
      <c r="C25" s="19">
        <f>(C23/12)/7</f>
        <v>3.9285714285714284</v>
      </c>
      <c r="D25" s="19">
        <f t="shared" ref="D25:E25" si="4">(D23/12)/7</f>
        <v>3.9285714285714284</v>
      </c>
      <c r="E25" s="19">
        <f t="shared" si="4"/>
        <v>3.9285714285714284</v>
      </c>
    </row>
    <row r="26" spans="1:10" ht="27.6" x14ac:dyDescent="0.35">
      <c r="A26" s="15" t="s">
        <v>20</v>
      </c>
      <c r="B26" s="18" t="s">
        <v>2</v>
      </c>
      <c r="C26" s="19">
        <v>8555</v>
      </c>
      <c r="D26" s="19">
        <v>8555</v>
      </c>
      <c r="E26" s="19">
        <f>D26</f>
        <v>8555</v>
      </c>
      <c r="F26" s="14"/>
    </row>
    <row r="27" spans="1:10" x14ac:dyDescent="0.35">
      <c r="A27" s="20" t="s">
        <v>4</v>
      </c>
      <c r="B27" s="21" t="s">
        <v>3</v>
      </c>
      <c r="C27" s="32">
        <v>23</v>
      </c>
      <c r="D27" s="32">
        <v>23</v>
      </c>
      <c r="E27" s="32">
        <v>23</v>
      </c>
    </row>
    <row r="28" spans="1:10" ht="21.9" customHeight="1" x14ac:dyDescent="0.35">
      <c r="A28" s="20" t="s">
        <v>23</v>
      </c>
      <c r="B28" s="18" t="s">
        <v>24</v>
      </c>
      <c r="C28" s="19">
        <f>(C26/12)/C27</f>
        <v>30.9963768115942</v>
      </c>
      <c r="D28" s="19">
        <v>67.8</v>
      </c>
      <c r="E28" s="19">
        <v>67.8</v>
      </c>
    </row>
    <row r="29" spans="1:10" ht="27.6" x14ac:dyDescent="0.35">
      <c r="A29" s="23" t="s">
        <v>5</v>
      </c>
      <c r="B29" s="18" t="s">
        <v>2</v>
      </c>
      <c r="C29" s="15">
        <v>3984</v>
      </c>
      <c r="D29" s="15">
        <v>3984</v>
      </c>
      <c r="E29" s="15">
        <f>D29</f>
        <v>3984</v>
      </c>
    </row>
    <row r="30" spans="1:10" ht="36.6" x14ac:dyDescent="0.35">
      <c r="A30" s="24" t="s">
        <v>6</v>
      </c>
      <c r="B30" s="18" t="s">
        <v>2</v>
      </c>
      <c r="C30" s="15">
        <v>1854</v>
      </c>
      <c r="D30" s="15">
        <v>1854</v>
      </c>
      <c r="E30" s="15">
        <f>D30</f>
        <v>1854</v>
      </c>
    </row>
    <row r="31" spans="1:10" ht="27.6" x14ac:dyDescent="0.35">
      <c r="A31" s="11" t="s">
        <v>7</v>
      </c>
      <c r="B31" s="6" t="s">
        <v>2</v>
      </c>
      <c r="C31" s="7"/>
      <c r="D31" s="7"/>
      <c r="E31" s="7"/>
    </row>
    <row r="32" spans="1:10" ht="36.6" x14ac:dyDescent="0.35">
      <c r="A32" s="11" t="s">
        <v>8</v>
      </c>
      <c r="B32" s="6" t="s">
        <v>2</v>
      </c>
      <c r="C32" s="7"/>
      <c r="D32" s="7"/>
      <c r="E32" s="7">
        <f>D32</f>
        <v>0</v>
      </c>
    </row>
    <row r="33" spans="1:5" ht="70.5" customHeight="1" x14ac:dyDescent="0.35">
      <c r="A33" s="11" t="s">
        <v>27</v>
      </c>
      <c r="B33" s="6" t="s">
        <v>2</v>
      </c>
      <c r="C33" s="33">
        <v>1773</v>
      </c>
      <c r="D33" s="34">
        <v>1773</v>
      </c>
      <c r="E33" s="34">
        <f>D33</f>
        <v>1773</v>
      </c>
    </row>
    <row r="34" spans="1:5" x14ac:dyDescent="0.35">
      <c r="C34" s="14"/>
      <c r="D34" s="14"/>
    </row>
    <row r="35" spans="1:5" x14ac:dyDescent="0.35">
      <c r="A35" s="2" t="s">
        <v>60</v>
      </c>
    </row>
    <row r="37" spans="1:5" x14ac:dyDescent="0.35">
      <c r="A37" s="2" t="s">
        <v>61</v>
      </c>
    </row>
  </sheetData>
  <mergeCells count="7">
    <mergeCell ref="A1:E1"/>
    <mergeCell ref="A2:E2"/>
    <mergeCell ref="A4:E4"/>
    <mergeCell ref="A5:E5"/>
    <mergeCell ref="A9:A10"/>
    <mergeCell ref="B9:B10"/>
    <mergeCell ref="C9:E9"/>
  </mergeCells>
  <pageMargins left="0.51181102362204722" right="0.31496062992125984" top="0.74803149606299213" bottom="0.7480314960629921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Балдаурен гос яз</vt:lpstr>
      <vt:lpstr>Балдаурен рус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2023-02-23T09:39:29Z</dcterms:modified>
</cp:coreProperties>
</file>